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7dedcbb0b26f579b/Grendehuset/"/>
    </mc:Choice>
  </mc:AlternateContent>
  <xr:revisionPtr revIDLastSave="0" documentId="8_{607341DB-797D-4138-B9C9-1F0A95B51859}" xr6:coauthVersionLast="41" xr6:coauthVersionMax="41" xr10:uidLastSave="{00000000-0000-0000-0000-000000000000}"/>
  <bookViews>
    <workbookView xWindow="6960" yWindow="3165" windowWidth="21600" windowHeight="11835" activeTab="1" xr2:uid="{00000000-000D-0000-FFFF-FFFF00000000}"/>
  </bookViews>
  <sheets>
    <sheet name="budsjett 2016" sheetId="1" r:id="rId1"/>
    <sheet name="budsjett 2018" sheetId="2" r:id="rId2"/>
    <sheet name="2018 R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2" l="1"/>
  <c r="C19" i="2"/>
  <c r="C30" i="2"/>
  <c r="C18" i="2"/>
  <c r="C8" i="2"/>
  <c r="C32" i="2" l="1"/>
  <c r="C36" i="2" s="1"/>
  <c r="B8" i="2"/>
  <c r="B30" i="2"/>
  <c r="B32" i="2" s="1"/>
  <c r="B36" i="2" s="1"/>
  <c r="D8" i="2" l="1"/>
  <c r="E30" i="2" l="1"/>
  <c r="D12" i="2"/>
  <c r="E8" i="2"/>
  <c r="E32" i="2" s="1"/>
  <c r="E36" i="2" s="1"/>
  <c r="D30" i="2" l="1"/>
  <c r="F18" i="2"/>
  <c r="F13" i="2"/>
  <c r="F30" i="2" s="1"/>
  <c r="G30" i="2"/>
  <c r="F8" i="2" l="1"/>
  <c r="F32" i="2" s="1"/>
  <c r="F36" i="2" s="1"/>
  <c r="G8" i="2" l="1"/>
  <c r="G32" i="2" s="1"/>
  <c r="G36" i="2" s="1"/>
  <c r="D32" i="2" l="1"/>
  <c r="D36" i="2" s="1"/>
  <c r="D18" i="1"/>
  <c r="D17" i="1"/>
  <c r="D16" i="1"/>
  <c r="D14" i="1"/>
  <c r="D13" i="1"/>
  <c r="D12" i="1"/>
  <c r="D11" i="1"/>
  <c r="D10" i="1"/>
  <c r="B19" i="1"/>
  <c r="C19" i="1"/>
  <c r="D6" i="1"/>
  <c r="C8" i="1"/>
  <c r="C21" i="1" s="1"/>
  <c r="C25" i="1" s="1"/>
  <c r="B8" i="1"/>
  <c r="D5" i="1"/>
  <c r="B21" i="1" l="1"/>
  <c r="B25" i="1" s="1"/>
  <c r="D19" i="1"/>
  <c r="D8" i="1"/>
  <c r="D21" i="1" l="1"/>
  <c r="D25" i="1" s="1"/>
</calcChain>
</file>

<file path=xl/sharedStrings.xml><?xml version="1.0" encoding="utf-8"?>
<sst xmlns="http://schemas.openxmlformats.org/spreadsheetml/2006/main" count="78" uniqueCount="47">
  <si>
    <t xml:space="preserve">Holum Skog Grendehus </t>
  </si>
  <si>
    <t>Budsjett 2016</t>
  </si>
  <si>
    <t>Husleinntekter</t>
  </si>
  <si>
    <t>Regnskap 2015</t>
  </si>
  <si>
    <t>Andre utleieinntekter</t>
  </si>
  <si>
    <t>Sum inntekter</t>
  </si>
  <si>
    <t>Endring</t>
  </si>
  <si>
    <t>Vaktmestertjenester</t>
  </si>
  <si>
    <t>Vask og renhold</t>
  </si>
  <si>
    <t>Reparasjoner og vedlikehold utstyr</t>
  </si>
  <si>
    <t>Vedlikehold bygning</t>
  </si>
  <si>
    <t>Regnskapshonorar</t>
  </si>
  <si>
    <t>Gaver</t>
  </si>
  <si>
    <t>Forsikringer</t>
  </si>
  <si>
    <t>Bankomkostninger</t>
  </si>
  <si>
    <t>Sum kostnader</t>
  </si>
  <si>
    <t>Driftsresultat</t>
  </si>
  <si>
    <t>Netto finansinntekter</t>
  </si>
  <si>
    <t>Årsresultat</t>
  </si>
  <si>
    <t>Disponering</t>
  </si>
  <si>
    <t>Lysmaster og Telenoravtale</t>
  </si>
  <si>
    <t>Investering bygning</t>
  </si>
  <si>
    <t>Investering lysmaster og Telenoravtale</t>
  </si>
  <si>
    <t>Bill Søbstad</t>
  </si>
  <si>
    <t xml:space="preserve">Thomas Stryken </t>
  </si>
  <si>
    <t xml:space="preserve">Christine Holmen </t>
  </si>
  <si>
    <t>Roger Malvin Hole</t>
  </si>
  <si>
    <t>styreleder</t>
  </si>
  <si>
    <t>styremedlem</t>
  </si>
  <si>
    <t>Regnskap 2016</t>
  </si>
  <si>
    <t>Budsjett 2018</t>
  </si>
  <si>
    <t>Honorar utleieansvarlig</t>
  </si>
  <si>
    <t>Avskrivning lys ballbinge</t>
  </si>
  <si>
    <t>Møtekostnader</t>
  </si>
  <si>
    <t>Snøbrøyting og strøing</t>
  </si>
  <si>
    <t>Lasse Gudmundsen</t>
  </si>
  <si>
    <t>Renovasjon</t>
  </si>
  <si>
    <t>Lys og varme</t>
  </si>
  <si>
    <t>Julegran</t>
  </si>
  <si>
    <t>Reparasjon ventilasjon</t>
  </si>
  <si>
    <t>Vedlikehold og service brannanlegg</t>
  </si>
  <si>
    <t>Regnskapshonorar (gammel RF)</t>
  </si>
  <si>
    <t>Regnskapshonorar (ny RF)</t>
  </si>
  <si>
    <t>Telefon/internett</t>
  </si>
  <si>
    <t>Regnskap 2017</t>
  </si>
  <si>
    <t>Budsjett 2019</t>
  </si>
  <si>
    <t>Regnskap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</si>
</sst>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5" fontId="3" fillId="0" borderId="0" xfId="1" applyNumberFormat="1" applyFont="1"/>
    <xf numFmtId="165" fontId="4" fillId="0" borderId="0" xfId="1" applyNumberFormat="1" applyFont="1"/>
    <xf numFmtId="165" fontId="4" fillId="0" borderId="1" xfId="1" applyNumberFormat="1" applyFont="1" applyBorder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3" fillId="0" borderId="4" xfId="1" applyNumberFormat="1" applyFont="1" applyBorder="1"/>
    <xf numFmtId="165" fontId="3" fillId="2" borderId="0" xfId="1" applyNumberFormat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A2A8B0"/>
      <color rgb="FFD0004E"/>
      <color rgb="FF00A426"/>
      <color rgb="FFFFBD2C"/>
      <color rgb="FF001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1E81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769-4066-BDAC-7A32E7FAB8E1}"/>
            </c:ext>
          </c:extLst>
        </c:ser>
        <c:ser>
          <c:idx val="1"/>
          <c:order val="1"/>
          <c:spPr>
            <a:solidFill>
              <a:srgbClr val="00A426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769-4066-BDAC-7A32E7FAB8E1}"/>
            </c:ext>
          </c:extLst>
        </c:ser>
        <c:ser>
          <c:idx val="2"/>
          <c:order val="2"/>
          <c:spPr>
            <a:solidFill>
              <a:srgbClr val="D0004E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769-4066-BDAC-7A32E7FAB8E1}"/>
            </c:ext>
          </c:extLst>
        </c:ser>
        <c:ser>
          <c:idx val="3"/>
          <c:order val="3"/>
          <c:spPr>
            <a:solidFill>
              <a:srgbClr val="A2A8B0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769-4066-BDAC-7A32E7FA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449024"/>
        <c:axId val="392459008"/>
      </c:barChart>
      <c:catAx>
        <c:axId val="392449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nb-NO"/>
          </a:p>
        </c:txPr>
        <c:crossAx val="392459008"/>
        <c:crosses val="autoZero"/>
        <c:auto val="1"/>
        <c:lblAlgn val="ctr"/>
        <c:lblOffset val="100"/>
        <c:noMultiLvlLbl val="0"/>
      </c:catAx>
      <c:valAx>
        <c:axId val="39245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nb-NO"/>
          </a:p>
        </c:txPr>
        <c:crossAx val="392449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866775</xdr:colOff>
      <xdr:row>3</xdr:row>
      <xdr:rowOff>57150</xdr:rowOff>
    </xdr:from>
    <xdr:to>
      <xdr:col>19</xdr:col>
      <xdr:colOff>770744</xdr:colOff>
      <xdr:row>34</xdr:row>
      <xdr:rowOff>65858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44650" y="714375"/>
          <a:ext cx="6247619" cy="6542858"/>
        </a:xfrm>
        <a:prstGeom prst="rect">
          <a:avLst/>
        </a:prstGeom>
      </xdr:spPr>
    </xdr:pic>
    <xdr:clientData/>
  </xdr:twoCellAnchor>
  <xdr:twoCellAnchor editAs="oneCell">
    <xdr:from>
      <xdr:col>11</xdr:col>
      <xdr:colOff>542925</xdr:colOff>
      <xdr:row>4</xdr:row>
      <xdr:rowOff>161925</xdr:rowOff>
    </xdr:from>
    <xdr:to>
      <xdr:col>15</xdr:col>
      <xdr:colOff>580492</xdr:colOff>
      <xdr:row>36</xdr:row>
      <xdr:rowOff>84900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7900" y="1038225"/>
          <a:ext cx="4266667" cy="6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7</xdr:col>
      <xdr:colOff>19050</xdr:colOff>
      <xdr:row>49</xdr:row>
      <xdr:rowOff>100541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0"/>
          <a:ext cx="6391275" cy="71014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7</xdr:col>
      <xdr:colOff>294305</xdr:colOff>
      <xdr:row>124</xdr:row>
      <xdr:rowOff>94149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001125"/>
          <a:ext cx="7761905" cy="8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Bama Fargepalett">
      <a:dk1>
        <a:sysClr val="windowText" lastClr="000000"/>
      </a:dk1>
      <a:lt1>
        <a:sysClr val="window" lastClr="FFFFFF"/>
      </a:lt1>
      <a:dk2>
        <a:srgbClr val="001E81"/>
      </a:dk2>
      <a:lt2>
        <a:srgbClr val="A2A8B0"/>
      </a:lt2>
      <a:accent1>
        <a:srgbClr val="001E81"/>
      </a:accent1>
      <a:accent2>
        <a:srgbClr val="00A426"/>
      </a:accent2>
      <a:accent3>
        <a:srgbClr val="D0004E"/>
      </a:accent3>
      <a:accent4>
        <a:srgbClr val="A2A8B0"/>
      </a:accent4>
      <a:accent5>
        <a:srgbClr val="FFBD2C"/>
      </a:accent5>
      <a:accent6>
        <a:srgbClr val="009CCF"/>
      </a:accent6>
      <a:hlink>
        <a:srgbClr val="001E81"/>
      </a:hlink>
      <a:folHlink>
        <a:srgbClr val="001E81"/>
      </a:folHlink>
    </a:clrScheme>
    <a:fontScheme name="Bama 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workbookViewId="0">
      <selection sqref="A1:XFD1048576"/>
    </sheetView>
  </sheetViews>
  <sheetFormatPr baseColWidth="10" defaultColWidth="11.09765625" defaultRowHeight="14.25" x14ac:dyDescent="0.2"/>
  <cols>
    <col min="1" max="1" width="27.3984375" style="2" customWidth="1"/>
    <col min="2" max="2" width="11.09765625" style="2"/>
    <col min="3" max="3" width="14.19921875" style="2" customWidth="1"/>
    <col min="4" max="4" width="12.296875" style="2" customWidth="1"/>
    <col min="5" max="16384" width="11.09765625" style="2"/>
  </cols>
  <sheetData>
    <row r="1" spans="1:4" ht="17.25" customHeight="1" x14ac:dyDescent="0.2"/>
    <row r="2" spans="1:4" ht="17.25" customHeight="1" x14ac:dyDescent="0.25">
      <c r="B2" s="3" t="s">
        <v>0</v>
      </c>
    </row>
    <row r="3" spans="1:4" ht="17.25" customHeight="1" x14ac:dyDescent="0.2"/>
    <row r="4" spans="1:4" ht="17.25" customHeight="1" x14ac:dyDescent="0.2">
      <c r="B4" s="2" t="s">
        <v>1</v>
      </c>
      <c r="C4" s="2" t="s">
        <v>3</v>
      </c>
      <c r="D4" s="2" t="s">
        <v>6</v>
      </c>
    </row>
    <row r="5" spans="1:4" ht="17.25" customHeight="1" x14ac:dyDescent="0.2">
      <c r="A5" s="2" t="s">
        <v>2</v>
      </c>
      <c r="B5" s="2">
        <v>100000</v>
      </c>
      <c r="C5" s="2">
        <v>100000</v>
      </c>
      <c r="D5" s="2">
        <f>+B5-C5</f>
        <v>0</v>
      </c>
    </row>
    <row r="6" spans="1:4" ht="17.25" customHeight="1" x14ac:dyDescent="0.2">
      <c r="A6" s="2" t="s">
        <v>4</v>
      </c>
      <c r="B6" s="2">
        <v>10000</v>
      </c>
      <c r="C6" s="2">
        <v>9700</v>
      </c>
      <c r="D6" s="2">
        <f t="shared" ref="D6:D18" si="0">+B6-C6</f>
        <v>300</v>
      </c>
    </row>
    <row r="7" spans="1:4" ht="17.25" customHeight="1" x14ac:dyDescent="0.2">
      <c r="A7" s="2" t="s">
        <v>20</v>
      </c>
      <c r="C7" s="2">
        <v>0</v>
      </c>
    </row>
    <row r="8" spans="1:4" ht="17.25" customHeight="1" x14ac:dyDescent="0.25">
      <c r="A8" s="4" t="s">
        <v>5</v>
      </c>
      <c r="B8" s="5">
        <f>+B5+B6</f>
        <v>110000</v>
      </c>
      <c r="C8" s="5">
        <f>+C5+C6</f>
        <v>109700</v>
      </c>
      <c r="D8" s="6">
        <f t="shared" si="0"/>
        <v>300</v>
      </c>
    </row>
    <row r="9" spans="1:4" ht="17.25" customHeight="1" x14ac:dyDescent="0.2"/>
    <row r="10" spans="1:4" ht="17.25" customHeight="1" x14ac:dyDescent="0.2">
      <c r="A10" s="2" t="s">
        <v>7</v>
      </c>
      <c r="B10" s="2">
        <v>15000</v>
      </c>
      <c r="C10" s="2">
        <v>16942.2</v>
      </c>
      <c r="D10" s="2">
        <f t="shared" si="0"/>
        <v>-1942.2000000000007</v>
      </c>
    </row>
    <row r="11" spans="1:4" ht="17.25" customHeight="1" x14ac:dyDescent="0.2">
      <c r="A11" s="2" t="s">
        <v>8</v>
      </c>
      <c r="B11" s="2">
        <v>10000</v>
      </c>
      <c r="C11" s="2">
        <v>9195</v>
      </c>
      <c r="D11" s="2">
        <f t="shared" si="0"/>
        <v>805</v>
      </c>
    </row>
    <row r="12" spans="1:4" ht="17.25" customHeight="1" x14ac:dyDescent="0.2">
      <c r="A12" s="2" t="s">
        <v>9</v>
      </c>
      <c r="C12" s="2">
        <v>40915</v>
      </c>
      <c r="D12" s="2">
        <f t="shared" si="0"/>
        <v>-40915</v>
      </c>
    </row>
    <row r="13" spans="1:4" ht="17.25" customHeight="1" x14ac:dyDescent="0.2">
      <c r="A13" s="2" t="s">
        <v>10</v>
      </c>
      <c r="C13" s="2">
        <v>66341</v>
      </c>
      <c r="D13" s="2">
        <f t="shared" si="0"/>
        <v>-66341</v>
      </c>
    </row>
    <row r="14" spans="1:4" ht="17.25" customHeight="1" x14ac:dyDescent="0.2">
      <c r="A14" s="2" t="s">
        <v>11</v>
      </c>
      <c r="B14" s="2">
        <v>30000</v>
      </c>
      <c r="C14" s="2">
        <v>33725</v>
      </c>
      <c r="D14" s="2">
        <f t="shared" si="0"/>
        <v>-3725</v>
      </c>
    </row>
    <row r="15" spans="1:4" ht="17.25" customHeight="1" x14ac:dyDescent="0.2">
      <c r="A15" s="2" t="s">
        <v>20</v>
      </c>
    </row>
    <row r="16" spans="1:4" ht="17.25" customHeight="1" x14ac:dyDescent="0.2">
      <c r="A16" s="2" t="s">
        <v>12</v>
      </c>
      <c r="C16" s="2">
        <v>751</v>
      </c>
      <c r="D16" s="2">
        <f t="shared" si="0"/>
        <v>-751</v>
      </c>
    </row>
    <row r="17" spans="1:4" x14ac:dyDescent="0.2">
      <c r="A17" s="2" t="s">
        <v>13</v>
      </c>
      <c r="C17" s="2">
        <v>1159</v>
      </c>
      <c r="D17" s="2">
        <f t="shared" si="0"/>
        <v>-1159</v>
      </c>
    </row>
    <row r="18" spans="1:4" x14ac:dyDescent="0.2">
      <c r="A18" s="2" t="s">
        <v>14</v>
      </c>
      <c r="C18" s="2">
        <v>1236</v>
      </c>
      <c r="D18" s="2">
        <f t="shared" si="0"/>
        <v>-1236</v>
      </c>
    </row>
    <row r="19" spans="1:4" ht="15" x14ac:dyDescent="0.25">
      <c r="A19" s="4" t="s">
        <v>15</v>
      </c>
      <c r="B19" s="5">
        <f>SUM(B10:B18)</f>
        <v>55000</v>
      </c>
      <c r="C19" s="5">
        <f>SUM(C10:C18)</f>
        <v>170264.2</v>
      </c>
      <c r="D19" s="5">
        <f>SUM(D10:D18)</f>
        <v>-115264.2</v>
      </c>
    </row>
    <row r="21" spans="1:4" x14ac:dyDescent="0.2">
      <c r="A21" s="2" t="s">
        <v>16</v>
      </c>
      <c r="B21" s="2">
        <f>+B8-B19</f>
        <v>55000</v>
      </c>
      <c r="C21" s="2">
        <f>+C8-C19</f>
        <v>-60564.200000000012</v>
      </c>
      <c r="D21" s="2">
        <f>+D8-D19</f>
        <v>115564.2</v>
      </c>
    </row>
    <row r="23" spans="1:4" x14ac:dyDescent="0.2">
      <c r="A23" s="2" t="s">
        <v>17</v>
      </c>
      <c r="B23" s="2">
        <v>10000</v>
      </c>
      <c r="C23" s="2">
        <v>11115</v>
      </c>
      <c r="D23" s="2">
        <v>11115</v>
      </c>
    </row>
    <row r="25" spans="1:4" x14ac:dyDescent="0.2">
      <c r="A25" s="2" t="s">
        <v>18</v>
      </c>
      <c r="B25" s="2">
        <f>+B21+B23</f>
        <v>65000</v>
      </c>
      <c r="C25" s="2">
        <f>+C21+C23</f>
        <v>-49449.200000000012</v>
      </c>
      <c r="D25" s="2">
        <f>+D21+D23</f>
        <v>126679.2</v>
      </c>
    </row>
    <row r="27" spans="1:4" x14ac:dyDescent="0.2">
      <c r="A27" s="2" t="s">
        <v>19</v>
      </c>
    </row>
    <row r="29" spans="1:4" x14ac:dyDescent="0.2">
      <c r="A29" s="2" t="s">
        <v>21</v>
      </c>
    </row>
    <row r="30" spans="1:4" x14ac:dyDescent="0.2">
      <c r="A30" s="2" t="s">
        <v>22</v>
      </c>
    </row>
    <row r="34" spans="2:5" x14ac:dyDescent="0.2">
      <c r="B34" s="7" t="s">
        <v>23</v>
      </c>
      <c r="C34" s="7" t="s">
        <v>24</v>
      </c>
      <c r="D34" s="7" t="s">
        <v>25</v>
      </c>
      <c r="E34" s="7" t="s">
        <v>26</v>
      </c>
    </row>
    <row r="35" spans="2:5" x14ac:dyDescent="0.2">
      <c r="B35" s="2" t="s">
        <v>27</v>
      </c>
      <c r="C35" s="2" t="s">
        <v>28</v>
      </c>
      <c r="D35" s="2" t="s">
        <v>28</v>
      </c>
      <c r="E35" s="2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abSelected="1" workbookViewId="0">
      <selection activeCell="B24" sqref="B24"/>
    </sheetView>
  </sheetViews>
  <sheetFormatPr baseColWidth="10" defaultColWidth="11.09765625" defaultRowHeight="14.25" x14ac:dyDescent="0.2"/>
  <cols>
    <col min="1" max="1" width="27.3984375" style="2" customWidth="1"/>
    <col min="2" max="3" width="11.796875" style="2" customWidth="1"/>
    <col min="4" max="6" width="11.09765625" style="2"/>
    <col min="7" max="7" width="9.19921875" style="2" customWidth="1"/>
    <col min="8" max="16384" width="11.09765625" style="2"/>
  </cols>
  <sheetData>
    <row r="1" spans="1:7" ht="17.25" customHeight="1" x14ac:dyDescent="0.2"/>
    <row r="2" spans="1:7" ht="17.25" customHeight="1" x14ac:dyDescent="0.25">
      <c r="D2" s="3" t="s">
        <v>0</v>
      </c>
      <c r="E2" s="3"/>
      <c r="F2" s="3"/>
    </row>
    <row r="3" spans="1:7" ht="17.25" customHeight="1" x14ac:dyDescent="0.2"/>
    <row r="4" spans="1:7" ht="17.25" customHeight="1" x14ac:dyDescent="0.2">
      <c r="B4" s="2" t="s">
        <v>45</v>
      </c>
      <c r="C4" s="2" t="s">
        <v>46</v>
      </c>
      <c r="D4" s="2" t="s">
        <v>30</v>
      </c>
      <c r="E4" s="2" t="s">
        <v>44</v>
      </c>
      <c r="F4" s="2" t="s">
        <v>29</v>
      </c>
      <c r="G4" s="2" t="s">
        <v>3</v>
      </c>
    </row>
    <row r="5" spans="1:7" ht="17.25" customHeight="1" x14ac:dyDescent="0.2">
      <c r="A5" s="2" t="s">
        <v>2</v>
      </c>
      <c r="B5" s="2">
        <v>102000</v>
      </c>
      <c r="C5" s="2">
        <v>100800</v>
      </c>
      <c r="D5" s="2">
        <v>102000</v>
      </c>
      <c r="E5" s="2">
        <v>60002</v>
      </c>
      <c r="F5" s="2">
        <v>100002</v>
      </c>
      <c r="G5" s="2">
        <v>100000</v>
      </c>
    </row>
    <row r="6" spans="1:7" ht="17.25" customHeight="1" x14ac:dyDescent="0.2">
      <c r="A6" s="2" t="s">
        <v>4</v>
      </c>
      <c r="B6" s="2">
        <v>20000</v>
      </c>
      <c r="C6" s="2">
        <v>13560</v>
      </c>
      <c r="D6" s="2">
        <v>20000</v>
      </c>
      <c r="E6" s="2">
        <v>21925</v>
      </c>
      <c r="F6" s="2">
        <v>23550</v>
      </c>
      <c r="G6" s="2">
        <v>9700</v>
      </c>
    </row>
    <row r="7" spans="1:7" ht="17.25" customHeight="1" x14ac:dyDescent="0.2">
      <c r="A7" s="2" t="s">
        <v>20</v>
      </c>
      <c r="B7" s="2">
        <v>0</v>
      </c>
      <c r="C7" s="2">
        <v>75000</v>
      </c>
      <c r="D7" s="8">
        <v>75000</v>
      </c>
      <c r="E7" s="8"/>
      <c r="G7" s="2">
        <v>0</v>
      </c>
    </row>
    <row r="8" spans="1:7" ht="17.25" customHeight="1" x14ac:dyDescent="0.25">
      <c r="A8" s="4" t="s">
        <v>5</v>
      </c>
      <c r="B8" s="5">
        <f>+B5+B6+B7</f>
        <v>122000</v>
      </c>
      <c r="C8" s="5">
        <f>+C5+C6+C7</f>
        <v>189360</v>
      </c>
      <c r="D8" s="5">
        <f>+D5+D6+D7</f>
        <v>197000</v>
      </c>
      <c r="E8" s="5">
        <f>+E5+E6</f>
        <v>81927</v>
      </c>
      <c r="F8" s="5">
        <f>+F5+F6</f>
        <v>123552</v>
      </c>
      <c r="G8" s="5">
        <f>+G5+G6</f>
        <v>109700</v>
      </c>
    </row>
    <row r="9" spans="1:7" ht="17.25" customHeight="1" x14ac:dyDescent="0.2"/>
    <row r="10" spans="1:7" ht="17.25" customHeight="1" x14ac:dyDescent="0.2">
      <c r="A10" s="2" t="s">
        <v>34</v>
      </c>
      <c r="B10" s="2">
        <v>5000</v>
      </c>
      <c r="C10" s="2">
        <v>15436</v>
      </c>
      <c r="D10" s="2">
        <v>5000</v>
      </c>
      <c r="E10" s="2">
        <v>4575</v>
      </c>
      <c r="F10" s="2">
        <v>7075</v>
      </c>
    </row>
    <row r="11" spans="1:7" ht="17.25" customHeight="1" x14ac:dyDescent="0.2">
      <c r="A11" s="2" t="s">
        <v>31</v>
      </c>
      <c r="B11" s="2">
        <v>5000</v>
      </c>
      <c r="D11" s="2">
        <v>5000</v>
      </c>
      <c r="E11" s="2">
        <v>5666</v>
      </c>
      <c r="F11" s="2">
        <v>4000</v>
      </c>
    </row>
    <row r="12" spans="1:7" ht="17.25" customHeight="1" x14ac:dyDescent="0.2">
      <c r="A12" s="2" t="s">
        <v>32</v>
      </c>
      <c r="B12" s="2">
        <v>13253</v>
      </c>
      <c r="C12" s="2">
        <v>16171</v>
      </c>
      <c r="D12" s="2">
        <f>+E12</f>
        <v>13253</v>
      </c>
      <c r="E12" s="2">
        <v>13253</v>
      </c>
      <c r="F12" s="2">
        <v>7425</v>
      </c>
    </row>
    <row r="13" spans="1:7" ht="17.25" customHeight="1" x14ac:dyDescent="0.2">
      <c r="A13" s="2" t="s">
        <v>7</v>
      </c>
      <c r="B13" s="2">
        <v>5000</v>
      </c>
      <c r="D13" s="2">
        <v>5000</v>
      </c>
      <c r="F13" s="2">
        <f>10856.25+1543.51</f>
        <v>12399.76</v>
      </c>
      <c r="G13" s="2">
        <v>16942.2</v>
      </c>
    </row>
    <row r="14" spans="1:7" ht="17.25" customHeight="1" x14ac:dyDescent="0.2">
      <c r="A14" s="2" t="s">
        <v>36</v>
      </c>
      <c r="B14" s="2">
        <v>8000</v>
      </c>
      <c r="C14" s="2">
        <v>7829</v>
      </c>
      <c r="D14" s="2">
        <v>7500</v>
      </c>
      <c r="E14" s="2">
        <v>7696</v>
      </c>
    </row>
    <row r="15" spans="1:7" ht="17.25" customHeight="1" x14ac:dyDescent="0.2">
      <c r="A15" s="2" t="s">
        <v>37</v>
      </c>
      <c r="B15" s="2">
        <v>20000</v>
      </c>
      <c r="C15" s="2">
        <v>24524</v>
      </c>
      <c r="D15" s="2">
        <v>12000</v>
      </c>
      <c r="E15" s="2">
        <v>19154</v>
      </c>
    </row>
    <row r="16" spans="1:7" ht="17.25" customHeight="1" x14ac:dyDescent="0.2">
      <c r="A16" s="2" t="s">
        <v>8</v>
      </c>
      <c r="B16" s="2">
        <v>1500</v>
      </c>
      <c r="C16" s="2">
        <v>1000</v>
      </c>
      <c r="D16" s="2">
        <v>1500</v>
      </c>
      <c r="E16" s="2">
        <v>1125</v>
      </c>
      <c r="F16" s="2">
        <v>19261.25</v>
      </c>
      <c r="G16" s="2">
        <v>9195</v>
      </c>
    </row>
    <row r="17" spans="1:7" ht="17.25" customHeight="1" x14ac:dyDescent="0.2">
      <c r="A17" s="2" t="s">
        <v>38</v>
      </c>
      <c r="B17" s="2">
        <v>3000</v>
      </c>
      <c r="C17" s="2">
        <v>2500</v>
      </c>
      <c r="D17" s="2">
        <v>2500</v>
      </c>
      <c r="E17" s="2">
        <v>5250</v>
      </c>
    </row>
    <row r="18" spans="1:7" ht="17.25" customHeight="1" x14ac:dyDescent="0.2">
      <c r="A18" s="2" t="s">
        <v>9</v>
      </c>
      <c r="B18" s="2">
        <v>20000</v>
      </c>
      <c r="C18" s="2">
        <f>4639+6456</f>
        <v>11095</v>
      </c>
      <c r="D18" s="2">
        <v>20000</v>
      </c>
      <c r="E18" s="2">
        <v>17354</v>
      </c>
      <c r="F18" s="2">
        <f>2500+6078+13127+8676+1244+2216</f>
        <v>33841</v>
      </c>
      <c r="G18" s="2">
        <v>40915</v>
      </c>
    </row>
    <row r="19" spans="1:7" ht="17.25" customHeight="1" x14ac:dyDescent="0.2">
      <c r="A19" s="2" t="s">
        <v>10</v>
      </c>
      <c r="B19" s="2">
        <v>50000</v>
      </c>
      <c r="C19" s="2">
        <f>4388</f>
        <v>4388</v>
      </c>
      <c r="D19" s="2">
        <v>40000</v>
      </c>
      <c r="E19" s="2">
        <v>38594</v>
      </c>
      <c r="F19" s="2">
        <v>183050</v>
      </c>
      <c r="G19" s="2">
        <v>66341</v>
      </c>
    </row>
    <row r="20" spans="1:7" ht="17.25" customHeight="1" x14ac:dyDescent="0.2">
      <c r="A20" s="2" t="s">
        <v>39</v>
      </c>
      <c r="B20" s="2">
        <v>7000</v>
      </c>
      <c r="C20" s="2">
        <v>3958</v>
      </c>
      <c r="D20" s="2">
        <v>20000</v>
      </c>
      <c r="E20" s="2">
        <v>5181</v>
      </c>
    </row>
    <row r="21" spans="1:7" ht="17.25" customHeight="1" x14ac:dyDescent="0.2">
      <c r="A21" s="2" t="s">
        <v>40</v>
      </c>
      <c r="B21" s="2">
        <v>7500</v>
      </c>
      <c r="C21" s="2">
        <v>5231</v>
      </c>
      <c r="D21" s="2">
        <v>7000</v>
      </c>
      <c r="E21" s="2">
        <v>7348</v>
      </c>
    </row>
    <row r="22" spans="1:7" ht="17.25" customHeight="1" x14ac:dyDescent="0.2">
      <c r="A22" s="2" t="s">
        <v>41</v>
      </c>
      <c r="D22" s="2">
        <v>0</v>
      </c>
      <c r="E22" s="2">
        <v>38401</v>
      </c>
    </row>
    <row r="23" spans="1:7" ht="17.25" customHeight="1" x14ac:dyDescent="0.2">
      <c r="A23" s="2" t="s">
        <v>42</v>
      </c>
      <c r="B23" s="2">
        <v>10000</v>
      </c>
      <c r="C23" s="2">
        <v>8304</v>
      </c>
      <c r="D23" s="2">
        <v>35000</v>
      </c>
      <c r="E23" s="2">
        <v>5152</v>
      </c>
      <c r="F23" s="2">
        <v>43007</v>
      </c>
      <c r="G23" s="2">
        <v>33725</v>
      </c>
    </row>
    <row r="24" spans="1:7" ht="17.25" customHeight="1" x14ac:dyDescent="0.2">
      <c r="A24" s="2" t="s">
        <v>20</v>
      </c>
      <c r="D24" s="8">
        <v>0</v>
      </c>
    </row>
    <row r="25" spans="1:7" ht="17.25" customHeight="1" x14ac:dyDescent="0.2">
      <c r="A25" s="2" t="s">
        <v>43</v>
      </c>
      <c r="B25" s="2">
        <v>3200</v>
      </c>
      <c r="C25" s="2">
        <v>2908</v>
      </c>
      <c r="D25" s="2">
        <v>3000</v>
      </c>
      <c r="E25" s="2">
        <v>3108</v>
      </c>
    </row>
    <row r="26" spans="1:7" ht="17.25" customHeight="1" x14ac:dyDescent="0.2">
      <c r="A26" s="2" t="s">
        <v>33</v>
      </c>
      <c r="B26" s="2">
        <v>500</v>
      </c>
      <c r="D26" s="2">
        <v>500</v>
      </c>
      <c r="F26" s="2">
        <v>202</v>
      </c>
    </row>
    <row r="27" spans="1:7" ht="17.25" customHeight="1" x14ac:dyDescent="0.2">
      <c r="A27" s="2" t="s">
        <v>12</v>
      </c>
      <c r="B27" s="2">
        <v>1000</v>
      </c>
      <c r="C27" s="2">
        <v>422</v>
      </c>
      <c r="D27" s="2">
        <v>1000</v>
      </c>
      <c r="E27" s="2">
        <v>938</v>
      </c>
      <c r="F27" s="2">
        <v>627</v>
      </c>
      <c r="G27" s="2">
        <v>751</v>
      </c>
    </row>
    <row r="28" spans="1:7" x14ac:dyDescent="0.2">
      <c r="A28" s="2" t="s">
        <v>13</v>
      </c>
      <c r="B28" s="2">
        <v>11000</v>
      </c>
      <c r="C28" s="2">
        <v>10385</v>
      </c>
      <c r="D28" s="2">
        <v>10000</v>
      </c>
      <c r="E28" s="2">
        <v>10198</v>
      </c>
      <c r="F28" s="2">
        <v>9346</v>
      </c>
      <c r="G28" s="2">
        <v>1159</v>
      </c>
    </row>
    <row r="29" spans="1:7" x14ac:dyDescent="0.2">
      <c r="A29" s="2" t="s">
        <v>14</v>
      </c>
      <c r="B29" s="2">
        <v>3000</v>
      </c>
      <c r="C29" s="2">
        <f>5423+70</f>
        <v>5493</v>
      </c>
      <c r="D29" s="2">
        <v>3000</v>
      </c>
      <c r="E29" s="2">
        <v>3739</v>
      </c>
      <c r="F29" s="2">
        <v>1614</v>
      </c>
      <c r="G29" s="2">
        <v>1236</v>
      </c>
    </row>
    <row r="30" spans="1:7" ht="15" x14ac:dyDescent="0.25">
      <c r="A30" s="4" t="s">
        <v>15</v>
      </c>
      <c r="B30" s="5">
        <f>SUM(B10:B29)</f>
        <v>173953</v>
      </c>
      <c r="C30" s="5">
        <f>SUM(C10:C29)</f>
        <v>119644</v>
      </c>
      <c r="D30" s="5">
        <f>SUM(D10:D29)</f>
        <v>191253</v>
      </c>
      <c r="E30" s="5">
        <f>SUM(E10:E29)</f>
        <v>186732</v>
      </c>
      <c r="F30" s="5">
        <f>SUM(F10:F29)</f>
        <v>321848.01</v>
      </c>
      <c r="G30" s="5">
        <f>SUM(G13:G29)</f>
        <v>170264.2</v>
      </c>
    </row>
    <row r="32" spans="1:7" x14ac:dyDescent="0.2">
      <c r="A32" s="2" t="s">
        <v>16</v>
      </c>
      <c r="B32" s="2">
        <f t="shared" ref="B32:G32" si="0">+B8-B30</f>
        <v>-51953</v>
      </c>
      <c r="C32" s="2">
        <f t="shared" si="0"/>
        <v>69716</v>
      </c>
      <c r="D32" s="2">
        <f t="shared" si="0"/>
        <v>5747</v>
      </c>
      <c r="E32" s="2">
        <f t="shared" si="0"/>
        <v>-104805</v>
      </c>
      <c r="F32" s="2">
        <f t="shared" si="0"/>
        <v>-198296.01</v>
      </c>
      <c r="G32" s="2">
        <f t="shared" si="0"/>
        <v>-60564.200000000012</v>
      </c>
    </row>
    <row r="34" spans="1:7" x14ac:dyDescent="0.2">
      <c r="A34" s="2" t="s">
        <v>17</v>
      </c>
      <c r="B34" s="2">
        <v>4000</v>
      </c>
      <c r="C34" s="2">
        <v>3912</v>
      </c>
      <c r="D34" s="2">
        <v>4000</v>
      </c>
      <c r="E34" s="2">
        <v>3889</v>
      </c>
      <c r="F34" s="2">
        <v>4405</v>
      </c>
      <c r="G34" s="2">
        <v>11115</v>
      </c>
    </row>
    <row r="36" spans="1:7" x14ac:dyDescent="0.2">
      <c r="A36" s="2" t="s">
        <v>18</v>
      </c>
      <c r="B36" s="2">
        <f t="shared" ref="B36:G36" si="1">+B32+B34</f>
        <v>-47953</v>
      </c>
      <c r="C36" s="2">
        <f t="shared" si="1"/>
        <v>73628</v>
      </c>
      <c r="D36" s="2">
        <f t="shared" si="1"/>
        <v>9747</v>
      </c>
      <c r="E36" s="2">
        <f t="shared" si="1"/>
        <v>-100916</v>
      </c>
      <c r="F36" s="2">
        <f t="shared" si="1"/>
        <v>-193891.01</v>
      </c>
      <c r="G36" s="2">
        <f t="shared" si="1"/>
        <v>-49449.200000000012</v>
      </c>
    </row>
    <row r="38" spans="1:7" x14ac:dyDescent="0.2">
      <c r="A38" s="2" t="s">
        <v>19</v>
      </c>
    </row>
    <row r="40" spans="1:7" x14ac:dyDescent="0.2">
      <c r="A40" s="2" t="s">
        <v>21</v>
      </c>
    </row>
    <row r="41" spans="1:7" x14ac:dyDescent="0.2">
      <c r="A41" s="2" t="s">
        <v>22</v>
      </c>
    </row>
    <row r="45" spans="1:7" x14ac:dyDescent="0.2">
      <c r="D45" s="7" t="s">
        <v>23</v>
      </c>
      <c r="E45" s="7" t="s">
        <v>35</v>
      </c>
      <c r="F45" s="7" t="s">
        <v>24</v>
      </c>
      <c r="G45" s="7" t="s">
        <v>26</v>
      </c>
    </row>
    <row r="46" spans="1:7" x14ac:dyDescent="0.2">
      <c r="D46" s="2" t="s">
        <v>27</v>
      </c>
      <c r="E46" s="2" t="s">
        <v>28</v>
      </c>
      <c r="F46" s="2" t="s">
        <v>28</v>
      </c>
      <c r="G46" s="2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55" workbookViewId="0">
      <selection activeCell="A96" sqref="A96"/>
    </sheetView>
  </sheetViews>
  <sheetFormatPr baseColWidth="10" defaultRowHeight="11.25" x14ac:dyDescent="0.15"/>
  <cols>
    <col min="1" max="16384" width="11.1992187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2016</vt:lpstr>
      <vt:lpstr>budsjett 2018</vt:lpstr>
      <vt:lpstr>2018 R</vt:lpstr>
    </vt:vector>
  </TitlesOfParts>
  <Company>Bama Gruppen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adminbkf</dc:creator>
  <cp:lastModifiedBy>Bill Søbstad</cp:lastModifiedBy>
  <dcterms:created xsi:type="dcterms:W3CDTF">2013-08-23T06:38:59Z</dcterms:created>
  <dcterms:modified xsi:type="dcterms:W3CDTF">2019-03-12T17:04:12Z</dcterms:modified>
</cp:coreProperties>
</file>